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1.1-10\"/>
    </mc:Choice>
  </mc:AlternateContent>
  <xr:revisionPtr revIDLastSave="0" documentId="13_ncr:1_{2DB154DE-FADF-40AF-B05D-EA7FB79BAE38}" xr6:coauthVersionLast="47" xr6:coauthVersionMax="47" xr10:uidLastSave="{00000000-0000-0000-0000-000000000000}"/>
  <bookViews>
    <workbookView xWindow="615" yWindow="0" windowWidth="19875" windowHeight="14370" xr2:uid="{00000000-000D-0000-FFFF-FFFF00000000}"/>
  </bookViews>
  <sheets>
    <sheet name="Сводка затрат " sheetId="2" r:id="rId1"/>
    <sheet name="ССР 2025" sheetId="1" r:id="rId2"/>
  </sheets>
  <externalReferences>
    <externalReference r:id="rId3"/>
  </externalReferences>
  <definedNames>
    <definedName name="_xlnm.Print_Titles" localSheetId="1">'ССР 2025'!$23:$23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2" l="1"/>
  <c r="L23" i="2"/>
  <c r="I16" i="2"/>
  <c r="L14" i="2"/>
  <c r="K14" i="2"/>
  <c r="D26" i="2"/>
  <c r="I24" i="2"/>
  <c r="I25" i="2"/>
  <c r="I26" i="2"/>
  <c r="I27" i="2"/>
  <c r="I23" i="2"/>
  <c r="M24" i="2"/>
  <c r="J24" i="2"/>
  <c r="K24" i="2"/>
  <c r="L24" i="2"/>
  <c r="J25" i="2"/>
  <c r="K25" i="2"/>
  <c r="L25" i="2"/>
  <c r="J26" i="2"/>
  <c r="K26" i="2"/>
  <c r="L26" i="2"/>
  <c r="J27" i="2"/>
  <c r="K27" i="2"/>
  <c r="L27" i="2"/>
  <c r="L7" i="2"/>
  <c r="I7" i="2"/>
  <c r="I11" i="2"/>
  <c r="I10" i="2"/>
  <c r="I14" i="2"/>
  <c r="J7" i="2"/>
  <c r="K7" i="2"/>
  <c r="L16" i="2" l="1"/>
  <c r="K23" i="2"/>
  <c r="K16" i="2"/>
  <c r="J16" i="2"/>
  <c r="M6" i="2"/>
  <c r="M7" i="2"/>
  <c r="J14" i="2"/>
  <c r="M9" i="2"/>
  <c r="M23" i="2" s="1"/>
  <c r="C6" i="2"/>
  <c r="M14" i="2" l="1"/>
  <c r="I21" i="2" l="1"/>
  <c r="I29" i="2" s="1"/>
  <c r="I28" i="2"/>
  <c r="I30" i="2" s="1"/>
  <c r="L28" i="2"/>
  <c r="L30" i="2" s="1"/>
  <c r="M27" i="2"/>
  <c r="M25" i="2"/>
  <c r="J28" i="2"/>
  <c r="J30" i="2" s="1"/>
  <c r="K28" i="2"/>
  <c r="K30" i="2" s="1"/>
  <c r="M26" i="2"/>
  <c r="J21" i="2"/>
  <c r="J29" i="2" s="1"/>
  <c r="K21" i="2"/>
  <c r="K29" i="2" s="1"/>
  <c r="M16" i="2"/>
  <c r="M21" i="2" s="1"/>
  <c r="L21" i="2"/>
  <c r="L29" i="2" s="1"/>
  <c r="M30" i="2" l="1"/>
  <c r="M28" i="2"/>
  <c r="M29" i="2"/>
</calcChain>
</file>

<file path=xl/sharedStrings.xml><?xml version="1.0" encoding="utf-8"?>
<sst xmlns="http://schemas.openxmlformats.org/spreadsheetml/2006/main" count="165" uniqueCount="110">
  <si>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</si>
  <si>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</si>
  <si>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</si>
  <si>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</si>
  <si>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</si>
  <si>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</si>
  <si>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596,278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</si>
  <si>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</si>
  <si>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</si>
  <si>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ССРСС-Р_1.1-10</t>
  </si>
  <si>
    <t>Р_1.1-10 Реконструкция электрических сетей 10кВ в Усть-Кутском районе в п.Звёздный, ул.Горбунова для обеспечения надежности и качества электроснабжения потребителей (установка отсутствующих тр-ов в двухтрансформаторных ТП №1 (0,25МВА) и №5 (0,063МВА))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</si>
  <si>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</si>
  <si>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</si>
  <si>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</si>
  <si>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</si>
  <si>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</si>
  <si>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</si>
  <si>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</si>
  <si>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</si>
  <si>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</si>
  <si>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</si>
  <si>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</si>
  <si>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</si>
  <si>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Р-1.1-10</t>
  </si>
  <si>
    <t>Объектная смета1</t>
  </si>
  <si>
    <t>тендерный коэффициент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</si>
  <si>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</si>
  <si>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</si>
  <si>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</si>
  <si>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</si>
  <si>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</si>
  <si>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</si>
  <si>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</si>
  <si>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</si>
  <si>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</si>
  <si>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</si>
  <si>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</si>
  <si>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</si>
  <si>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</si>
  <si>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</si>
  <si>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</si>
  <si>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</si>
  <si>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</si>
  <si>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</si>
  <si>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</si>
  <si>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</si>
  <si>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</si>
  <si>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</si>
  <si>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</si>
  <si>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Составлен(а) в базисном (текущем) уровне цен  4 кв. 2024 г.</t>
  </si>
  <si>
    <t>АО "БЭСК"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</si>
  <si>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</si>
  <si>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</si>
  <si>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</si>
  <si>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</si>
  <si>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</si>
  <si>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</si>
  <si>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</si>
  <si>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</si>
  <si>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</si>
  <si>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</si>
  <si>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</si>
  <si>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</si>
  <si>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</si>
  <si>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</si>
  <si>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</si>
  <si>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</si>
  <si>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</si>
  <si>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</si>
  <si>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</si>
  <si>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</si>
  <si>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</si>
  <si>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</si>
  <si>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</si>
  <si>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</si>
  <si>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</si>
  <si>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</si>
  <si>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</si>
  <si>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</si>
  <si>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</si>
  <si>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</si>
  <si>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</si>
  <si>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</si>
  <si>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</si>
  <si>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</si>
  <si>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</si>
  <si>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</si>
  <si>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</si>
  <si>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</si>
  <si>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</si>
  <si>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</si>
  <si>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2025г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</si>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</sst>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0.0"/>
    <numFmt numFmtId="165" formatCode="0.0000"/>
    <numFmt numFmtId="166" formatCode="0.00000"/>
    <numFmt numFmtId="167" formatCode="0.000"/>
    <numFmt numFmtId="168" formatCode="###\ ###\ ###\ ##0.00"/>
    <numFmt numFmtId="169" formatCode="_-* #,##0.000_-;\-* #,##0.000_-;_-* &quot;-&quot;??_-;_-@_-"/>
    <numFmt numFmtId="170" formatCode="_-* #,##0.00\ _₽_-;\-* #,##0.00\ _₽_-;_-* &quot;-&quot;??\ _₽_-;_-@_-"/>
    <numFmt numFmtId="171" formatCode="#,##0.000"/>
    <numFmt numFmtId="172" formatCode="#,##0.0"/>
    <numFmt numFmtId="173" formatCode="#,##0.0000000"/>
    <numFmt numFmtId="174" formatCode="#,##0.00000000"/>
    <numFmt numFmtId="175" formatCode="#,##0.000000"/>
  </numFmts>
  <fonts count="2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i/>
      <sz val="8"/>
      <name val="Arial"/>
      <family val="2"/>
      <charset val="204"/>
    </font>
    <font>
      <sz val="11"/>
      <color rgb="FFFF0000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8" fillId="0" borderId="0"/>
    <xf numFmtId="43" fontId="1" fillId="0" borderId="0" applyFont="0" applyFill="0" applyBorder="0" applyAlignment="0" applyProtection="0"/>
    <xf numFmtId="0" fontId="22" fillId="0" borderId="0"/>
    <xf numFmtId="0" fontId="22" fillId="0" borderId="0"/>
  </cellStyleXfs>
  <cellXfs count="126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166" fontId="2" fillId="0" borderId="4" xfId="0" applyNumberFormat="1" applyFont="1" applyBorder="1" applyAlignment="1">
      <alignment horizontal="right" vertical="top" wrapText="1"/>
    </xf>
    <xf numFmtId="49" fontId="9" fillId="0" borderId="4" xfId="0" applyNumberFormat="1" applyFont="1" applyBorder="1"/>
    <xf numFmtId="166" fontId="9" fillId="0" borderId="4" xfId="0" applyNumberFormat="1" applyFont="1" applyBorder="1" applyAlignment="1">
      <alignment horizontal="right" vertical="top" wrapText="1"/>
    </xf>
    <xf numFmtId="166" fontId="9" fillId="0" borderId="4" xfId="0" applyNumberFormat="1" applyFont="1" applyBorder="1" applyAlignment="1">
      <alignment horizontal="right" vertical="top"/>
    </xf>
    <xf numFmtId="165" fontId="9" fillId="0" borderId="4" xfId="0" applyNumberFormat="1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9" fillId="0" borderId="4" xfId="0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/>
    </xf>
    <xf numFmtId="167" fontId="9" fillId="0" borderId="4" xfId="0" applyNumberFormat="1" applyFont="1" applyBorder="1" applyAlignment="1">
      <alignment horizontal="right" vertical="top"/>
    </xf>
    <xf numFmtId="0" fontId="11" fillId="0" borderId="0" xfId="1" applyFont="1" applyAlignment="1">
      <alignment horizontal="right" vertical="top"/>
    </xf>
    <xf numFmtId="0" fontId="10" fillId="0" borderId="0" xfId="2"/>
    <xf numFmtId="0" fontId="12" fillId="0" borderId="0" xfId="1" applyFont="1" applyAlignment="1">
      <alignment horizontal="left" vertical="center"/>
    </xf>
    <xf numFmtId="0" fontId="12" fillId="0" borderId="12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168" fontId="15" fillId="0" borderId="0" xfId="1" applyNumberFormat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0" fillId="0" borderId="13" xfId="1" applyBorder="1" applyAlignment="1">
      <alignment horizontal="center" vertical="center" wrapText="1"/>
    </xf>
    <xf numFmtId="0" fontId="10" fillId="0" borderId="14" xfId="1" applyBorder="1" applyAlignment="1">
      <alignment horizontal="center" vertical="center" wrapText="1"/>
    </xf>
    <xf numFmtId="0" fontId="10" fillId="0" borderId="15" xfId="1" applyBorder="1" applyAlignment="1">
      <alignment horizontal="center" vertical="center" wrapText="1"/>
    </xf>
    <xf numFmtId="0" fontId="10" fillId="0" borderId="16" xfId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left" vertical="center" wrapText="1"/>
    </xf>
    <xf numFmtId="43" fontId="19" fillId="0" borderId="16" xfId="4" applyFont="1" applyFill="1" applyBorder="1" applyAlignment="1">
      <alignment horizontal="center" vertical="center" wrapText="1"/>
    </xf>
    <xf numFmtId="43" fontId="19" fillId="0" borderId="16" xfId="4" applyFont="1" applyFill="1" applyBorder="1" applyAlignment="1">
      <alignment vertical="center" wrapText="1"/>
    </xf>
    <xf numFmtId="2" fontId="10" fillId="0" borderId="0" xfId="2" applyNumberFormat="1"/>
    <xf numFmtId="0" fontId="21" fillId="0" borderId="0" xfId="2" applyFont="1"/>
    <xf numFmtId="0" fontId="23" fillId="0" borderId="4" xfId="5" applyFont="1" applyBorder="1" applyAlignment="1">
      <alignment horizontal="center" vertical="center" wrapText="1"/>
    </xf>
    <xf numFmtId="0" fontId="23" fillId="0" borderId="4" xfId="6" applyFont="1" applyBorder="1" applyAlignment="1">
      <alignment horizontal="center" wrapText="1"/>
    </xf>
    <xf numFmtId="49" fontId="24" fillId="2" borderId="4" xfId="5" applyNumberFormat="1" applyFont="1" applyFill="1" applyBorder="1" applyAlignment="1">
      <alignment horizontal="center" vertical="center" wrapText="1"/>
    </xf>
    <xf numFmtId="4" fontId="24" fillId="2" borderId="4" xfId="5" applyNumberFormat="1" applyFont="1" applyFill="1" applyBorder="1" applyAlignment="1">
      <alignment horizontal="right" vertical="center" wrapText="1"/>
    </xf>
    <xf numFmtId="49" fontId="23" fillId="0" borderId="4" xfId="5" applyNumberFormat="1" applyFont="1" applyBorder="1" applyAlignment="1">
      <alignment horizontal="center" vertical="center" wrapText="1"/>
    </xf>
    <xf numFmtId="171" fontId="23" fillId="0" borderId="4" xfId="5" applyNumberFormat="1" applyFont="1" applyBorder="1" applyAlignment="1">
      <alignment horizontal="right" vertical="center" wrapText="1"/>
    </xf>
    <xf numFmtId="4" fontId="23" fillId="0" borderId="4" xfId="5" applyNumberFormat="1" applyFont="1" applyBorder="1" applyAlignment="1">
      <alignment horizontal="right" vertical="center" wrapText="1"/>
    </xf>
    <xf numFmtId="4" fontId="23" fillId="0" borderId="4" xfId="5" applyNumberFormat="1" applyFont="1" applyBorder="1" applyAlignment="1">
      <alignment horizontal="center" vertical="center" wrapText="1"/>
    </xf>
    <xf numFmtId="4" fontId="24" fillId="2" borderId="4" xfId="5" applyNumberFormat="1" applyFont="1" applyFill="1" applyBorder="1" applyAlignment="1">
      <alignment horizontal="center" vertical="center" wrapText="1"/>
    </xf>
    <xf numFmtId="1" fontId="25" fillId="0" borderId="4" xfId="0" applyNumberFormat="1" applyFont="1" applyBorder="1" applyAlignment="1">
      <alignment horizontal="center" vertical="center" wrapText="1"/>
    </xf>
    <xf numFmtId="4" fontId="26" fillId="0" borderId="4" xfId="5" applyNumberFormat="1" applyFont="1" applyBorder="1" applyAlignment="1">
      <alignment horizontal="right" vertical="center" wrapText="1"/>
    </xf>
    <xf numFmtId="172" fontId="23" fillId="0" borderId="4" xfId="5" applyNumberFormat="1" applyFont="1" applyBorder="1" applyAlignment="1">
      <alignment horizontal="center" vertical="center" wrapText="1"/>
    </xf>
    <xf numFmtId="49" fontId="26" fillId="0" borderId="4" xfId="5" applyNumberFormat="1" applyFont="1" applyBorder="1" applyAlignment="1">
      <alignment horizontal="center" vertical="center" wrapText="1"/>
    </xf>
    <xf numFmtId="173" fontId="23" fillId="0" borderId="4" xfId="5" applyNumberFormat="1" applyFont="1" applyBorder="1" applyAlignment="1">
      <alignment horizontal="center" vertical="center" wrapText="1"/>
    </xf>
    <xf numFmtId="49" fontId="23" fillId="3" borderId="4" xfId="5" applyNumberFormat="1" applyFont="1" applyFill="1" applyBorder="1" applyAlignment="1">
      <alignment horizontal="center" vertical="center" wrapText="1"/>
    </xf>
    <xf numFmtId="4" fontId="23" fillId="3" borderId="4" xfId="5" applyNumberFormat="1" applyFont="1" applyFill="1" applyBorder="1" applyAlignment="1">
      <alignment horizontal="right" vertical="center" wrapText="1"/>
    </xf>
    <xf numFmtId="174" fontId="10" fillId="0" borderId="0" xfId="2" applyNumberFormat="1"/>
    <xf numFmtId="175" fontId="10" fillId="0" borderId="0" xfId="2" applyNumberFormat="1"/>
    <xf numFmtId="169" fontId="19" fillId="0" borderId="16" xfId="4" applyNumberFormat="1" applyFont="1" applyFill="1" applyBorder="1" applyAlignment="1">
      <alignment vertical="center" wrapText="1"/>
    </xf>
    <xf numFmtId="43" fontId="19" fillId="0" borderId="17" xfId="4" applyFont="1" applyFill="1" applyBorder="1" applyAlignment="1">
      <alignment vertical="center" wrapText="1"/>
    </xf>
    <xf numFmtId="170" fontId="10" fillId="0" borderId="0" xfId="2" applyNumberFormat="1"/>
    <xf numFmtId="0" fontId="23" fillId="0" borderId="0" xfId="2" applyFont="1"/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 wrapText="1"/>
    </xf>
    <xf numFmtId="49" fontId="23" fillId="0" borderId="6" xfId="5" applyNumberFormat="1" applyFont="1" applyBorder="1" applyAlignment="1">
      <alignment horizontal="center" vertical="center" wrapText="1"/>
    </xf>
    <xf numFmtId="49" fontId="23" fillId="0" borderId="18" xfId="5" applyNumberFormat="1" applyFont="1" applyBorder="1" applyAlignment="1">
      <alignment horizontal="center" vertical="center" wrapText="1"/>
    </xf>
    <xf numFmtId="49" fontId="23" fillId="0" borderId="8" xfId="5" applyNumberFormat="1" applyFont="1" applyBorder="1" applyAlignment="1">
      <alignment horizontal="center" vertical="center" wrapText="1"/>
    </xf>
    <xf numFmtId="49" fontId="23" fillId="0" borderId="19" xfId="5" applyNumberFormat="1" applyFont="1" applyBorder="1" applyAlignment="1">
      <alignment horizontal="center" vertical="center" wrapText="1"/>
    </xf>
    <xf numFmtId="0" fontId="23" fillId="0" borderId="9" xfId="5" applyFont="1" applyBorder="1" applyAlignment="1">
      <alignment horizontal="center" vertical="center" wrapText="1"/>
    </xf>
    <xf numFmtId="0" fontId="23" fillId="0" borderId="10" xfId="5" applyFont="1" applyBorder="1" applyAlignment="1">
      <alignment horizontal="center" vertical="center" wrapText="1"/>
    </xf>
    <xf numFmtId="0" fontId="23" fillId="0" borderId="11" xfId="5" applyFont="1" applyBorder="1" applyAlignment="1">
      <alignment horizontal="center" vertical="center" wrapText="1"/>
    </xf>
    <xf numFmtId="0" fontId="23" fillId="0" borderId="9" xfId="6" applyFont="1" applyBorder="1" applyAlignment="1">
      <alignment horizontal="center" wrapText="1"/>
    </xf>
    <xf numFmtId="0" fontId="23" fillId="0" borderId="11" xfId="6" applyFont="1" applyBorder="1" applyAlignment="1">
      <alignment horizontal="center" wrapText="1"/>
    </xf>
    <xf numFmtId="0" fontId="24" fillId="2" borderId="9" xfId="5" applyFont="1" applyFill="1" applyBorder="1" applyAlignment="1">
      <alignment horizontal="left" vertical="center" wrapText="1"/>
    </xf>
    <xf numFmtId="0" fontId="24" fillId="2" borderId="11" xfId="5" applyFont="1" applyFill="1" applyBorder="1" applyAlignment="1">
      <alignment horizontal="left" vertical="center" wrapText="1"/>
    </xf>
    <xf numFmtId="0" fontId="23" fillId="0" borderId="9" xfId="5" applyFont="1" applyBorder="1" applyAlignment="1">
      <alignment horizontal="left" vertical="center" wrapText="1"/>
    </xf>
    <xf numFmtId="0" fontId="23" fillId="0" borderId="11" xfId="5" applyFont="1" applyBorder="1" applyAlignment="1">
      <alignment horizontal="left" vertical="center" wrapText="1"/>
    </xf>
    <xf numFmtId="0" fontId="24" fillId="2" borderId="10" xfId="5" applyFont="1" applyFill="1" applyBorder="1" applyAlignment="1">
      <alignment horizontal="left" vertical="center" wrapText="1"/>
    </xf>
    <xf numFmtId="0" fontId="26" fillId="0" borderId="9" xfId="5" applyFont="1" applyBorder="1" applyAlignment="1">
      <alignment horizontal="left" vertical="center" wrapText="1"/>
    </xf>
    <xf numFmtId="0" fontId="26" fillId="0" borderId="11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6" fillId="0" borderId="4" xfId="5" applyFont="1" applyBorder="1" applyAlignment="1">
      <alignment horizontal="left" vertical="center" wrapText="1"/>
    </xf>
    <xf numFmtId="0" fontId="23" fillId="3" borderId="4" xfId="5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</cellXfs>
  <cellStyles count="7">
    <cellStyle name="Normal" xfId="1" xr:uid="{1A166357-FD4A-4268-A91B-8027DA08EBC5}"/>
    <cellStyle name="Обычный" xfId="0" builtinId="0"/>
    <cellStyle name="Обычный 2" xfId="2" xr:uid="{CF8645CA-0733-465D-8681-B6F90AAB7FE6}"/>
    <cellStyle name="Обычный 2 2 2 2" xfId="5" xr:uid="{4DAB381D-6AD0-4E49-8C14-3BBE166263D4}"/>
    <cellStyle name="Обычный 7" xfId="3" xr:uid="{FD31B073-0702-48C4-879D-EA879D17B263}"/>
    <cellStyle name="СводРасч" xfId="6" xr:uid="{6E08E427-C0B3-468C-95EB-0ED17AB1FD11}"/>
    <cellStyle name="Финансовый 2" xfId="4" xr:uid="{D0E5E53D-F0D9-4A36-95B0-A9159B8B4B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3;&#1103;%20&#1040;&#1085;&#1076;&#1088;&#1077;&#1103;/&#1048;&#1055;%202025-2029/&#1048;&#1055;%202025-2029_2025.08%20&#1074;%20&#1052;&#1080;&#1085;&#1080;&#1089;&#1090;&#1077;&#1088;&#1089;&#1090;&#1074;&#1086;/&#1054;&#1041;&#1054;&#1057;&#1053;&#1054;&#1042;&#1040;&#1053;&#1048;&#1071;/O_2.1.5-1%20&#1057;&#1090;&#1088;&#1086;&#1080;&#1090;&#1077;&#1083;&#1100;&#1089;&#1090;&#1074;&#1086;%20%20&#1040;&#1043;&#1054;%202025-2029/&#1089;%20&#1087;&#1086;&#1085;&#1080;&#1078;&#1072;&#1102;&#1097;&#1080;&#1084;%20&#1082;%202025&#1075;/1.%20&#1054;&#1051;&#1071;%202025-2027&#1075;%20&#1057;&#1074;&#1086;&#1076;&#1082;&#1072;%20&#1079;&#1072;&#1090;&#1088;&#1072;&#1090;%20&#1054;%202.1%20&#1085;&#1072;%20&#1074;&#1077;&#1089;&#1100;%20&#1087;&#1077;&#1088;&#1080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2025"/>
      <sheetName val="2025 ССР О 2.1.5-"/>
      <sheetName val="сводка 2026"/>
      <sheetName val="2026 ССР О 2.1.5-"/>
      <sheetName val="сводка 2027"/>
      <sheetName val="2027 ССР О 2.1.5-"/>
      <sheetName val="сводка 25-27"/>
    </sheetNames>
    <sheetDataSet>
      <sheetData sheetId="0"/>
      <sheetData sheetId="1">
        <row r="44">
          <cell r="G44">
            <v>261.82062999999999</v>
          </cell>
        </row>
      </sheetData>
      <sheetData sheetId="2"/>
      <sheetData sheetId="3">
        <row r="38">
          <cell r="G38">
            <v>97.35575</v>
          </cell>
        </row>
      </sheetData>
      <sheetData sheetId="4"/>
      <sheetData sheetId="5">
        <row r="38">
          <cell r="G38">
            <v>53.823149999999998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D9326-7008-4848-A550-525DD2F2A8E3}">
  <dimension ref="A1:N61"/>
  <sheetViews>
    <sheetView tabSelected="1" topLeftCell="B4" zoomScale="82" zoomScaleNormal="82" workbookViewId="0">
      <selection activeCell="C23" sqref="C23"/>
    </sheetView>
  </sheetViews>
  <sheetFormatPr defaultColWidth="8.85546875" defaultRowHeight="15" x14ac:dyDescent="0.25"/>
  <cols>
    <col min="1" max="1" width="5.5703125" style="38" bestFit="1" customWidth="1"/>
    <col min="2" max="2" width="36.7109375" style="38" bestFit="1" customWidth="1"/>
    <col min="3" max="3" width="76.7109375" style="38" customWidth="1"/>
    <col min="4" max="4" width="11" style="38" bestFit="1" customWidth="1"/>
    <col min="5" max="5" width="8.85546875" style="38"/>
    <col min="6" max="6" width="10.7109375" style="77" customWidth="1"/>
    <col min="7" max="7" width="15" style="38" customWidth="1"/>
    <col min="8" max="8" width="32.28515625" style="38" customWidth="1"/>
    <col min="9" max="12" width="14.42578125" style="38" customWidth="1"/>
    <col min="13" max="13" width="19.85546875" style="38" customWidth="1"/>
    <col min="14" max="14" width="18.7109375" style="38" customWidth="1"/>
    <col min="15" max="16384" width="8.85546875" style="38"/>
  </cols>
  <sheetData>
    <row r="1" spans="1:14" ht="15.75" x14ac:dyDescent="0.2">
      <c r="A1" s="37"/>
      <c r="B1" s="37"/>
      <c r="C1" s="37"/>
      <c r="F1" s="82" t="s">
        <v>63</v>
      </c>
    </row>
    <row r="2" spans="1:14" x14ac:dyDescent="0.2">
      <c r="A2" s="39"/>
      <c r="B2" s="39" t="s">
        <v>1</v>
      </c>
      <c r="C2" s="40" t="s">
        <v>50</v>
      </c>
      <c r="F2" s="83"/>
      <c r="G2" s="84" t="s">
        <v>64</v>
      </c>
      <c r="H2" s="85"/>
      <c r="I2" s="88" t="s">
        <v>65</v>
      </c>
      <c r="J2" s="89"/>
      <c r="K2" s="89"/>
      <c r="L2" s="90"/>
      <c r="M2" s="82" t="s">
        <v>16</v>
      </c>
      <c r="N2" s="82" t="s">
        <v>66</v>
      </c>
    </row>
    <row r="3" spans="1:14" ht="45" x14ac:dyDescent="0.25">
      <c r="A3" s="41"/>
      <c r="B3" s="41"/>
      <c r="C3" s="41"/>
      <c r="F3" s="57">
        <v>1</v>
      </c>
      <c r="G3" s="86"/>
      <c r="H3" s="87"/>
      <c r="I3" s="56" t="s">
        <v>67</v>
      </c>
      <c r="J3" s="56" t="s">
        <v>68</v>
      </c>
      <c r="K3" s="56" t="s">
        <v>69</v>
      </c>
      <c r="L3" s="56" t="s">
        <v>70</v>
      </c>
      <c r="M3" s="83"/>
      <c r="N3" s="83"/>
    </row>
    <row r="4" spans="1:14" x14ac:dyDescent="0.25">
      <c r="A4" s="39"/>
      <c r="B4" s="39"/>
      <c r="C4" s="39"/>
      <c r="F4" s="58" t="s">
        <v>71</v>
      </c>
      <c r="G4" s="91">
        <v>2</v>
      </c>
      <c r="H4" s="92"/>
      <c r="I4" s="57">
        <v>3</v>
      </c>
      <c r="J4" s="57">
        <v>4</v>
      </c>
      <c r="K4" s="57">
        <v>5</v>
      </c>
      <c r="L4" s="57">
        <v>6</v>
      </c>
      <c r="M4" s="57">
        <v>7</v>
      </c>
      <c r="N4" s="57">
        <v>8</v>
      </c>
    </row>
    <row r="5" spans="1:14" x14ac:dyDescent="0.2">
      <c r="A5" s="39"/>
      <c r="B5" s="39"/>
      <c r="C5" s="39"/>
      <c r="F5" s="60" t="s">
        <v>73</v>
      </c>
      <c r="G5" s="93" t="s">
        <v>72</v>
      </c>
      <c r="H5" s="94"/>
      <c r="I5" s="59"/>
      <c r="J5" s="59"/>
      <c r="K5" s="59"/>
      <c r="L5" s="59"/>
      <c r="M5" s="59"/>
      <c r="N5" s="59"/>
    </row>
    <row r="6" spans="1:14" ht="25.5" x14ac:dyDescent="0.2">
      <c r="A6" s="39"/>
      <c r="B6" s="42" t="s">
        <v>91</v>
      </c>
      <c r="C6" s="43">
        <f>C26</f>
        <v>642.78768400000001</v>
      </c>
      <c r="F6" s="60" t="s">
        <v>76</v>
      </c>
      <c r="G6" s="95" t="s">
        <v>74</v>
      </c>
      <c r="H6" s="96"/>
      <c r="I6" s="61">
        <v>0</v>
      </c>
      <c r="J6" s="62">
        <v>134.80520000000001</v>
      </c>
      <c r="K6" s="62">
        <v>346.92903000000001</v>
      </c>
      <c r="L6" s="61">
        <v>15.164099999999999</v>
      </c>
      <c r="M6" s="61">
        <f>SUM(I6:L6)</f>
        <v>496.89833000000004</v>
      </c>
      <c r="N6" s="63" t="s">
        <v>75</v>
      </c>
    </row>
    <row r="7" spans="1:14" x14ac:dyDescent="0.2">
      <c r="A7" s="39"/>
      <c r="B7" s="39"/>
      <c r="C7" s="39"/>
      <c r="F7" s="58" t="s">
        <v>92</v>
      </c>
      <c r="G7" s="95" t="s">
        <v>77</v>
      </c>
      <c r="H7" s="96"/>
      <c r="I7" s="62">
        <f>I6*1.2</f>
        <v>0</v>
      </c>
      <c r="J7" s="62">
        <f>J6*1.2</f>
        <v>161.76624000000001</v>
      </c>
      <c r="K7" s="62">
        <f>K6*1.2</f>
        <v>416.31483600000001</v>
      </c>
      <c r="L7" s="62">
        <f>L6*1.2</f>
        <v>18.196919999999999</v>
      </c>
      <c r="M7" s="62">
        <f>SUM(I7:L7)</f>
        <v>596.27799600000003</v>
      </c>
      <c r="N7" s="63" t="s">
        <v>75</v>
      </c>
    </row>
    <row r="8" spans="1:14" x14ac:dyDescent="0.2">
      <c r="A8" s="41"/>
      <c r="B8" s="41"/>
      <c r="C8" s="41"/>
      <c r="F8" s="60" t="s">
        <v>93</v>
      </c>
      <c r="G8" s="93" t="s">
        <v>78</v>
      </c>
      <c r="H8" s="97"/>
      <c r="I8" s="97"/>
      <c r="J8" s="94"/>
      <c r="K8" s="59"/>
      <c r="L8" s="59"/>
      <c r="M8" s="59"/>
      <c r="N8" s="64"/>
    </row>
    <row r="9" spans="1:14" ht="24" customHeight="1" x14ac:dyDescent="0.2">
      <c r="A9" s="39"/>
      <c r="B9" s="39"/>
      <c r="C9" s="39"/>
      <c r="F9" s="60" t="s">
        <v>94</v>
      </c>
      <c r="G9" s="95" t="s">
        <v>79</v>
      </c>
      <c r="H9" s="96"/>
      <c r="I9" s="62">
        <v>0</v>
      </c>
      <c r="J9" s="62">
        <v>134.80520000000001</v>
      </c>
      <c r="K9" s="62">
        <v>346.92903000000001</v>
      </c>
      <c r="L9" s="62">
        <v>15.164099999999999</v>
      </c>
      <c r="M9" s="65">
        <f>SUM(I9:L9)</f>
        <v>496.89833000000004</v>
      </c>
      <c r="N9" s="63" t="s">
        <v>75</v>
      </c>
    </row>
    <row r="10" spans="1:14" ht="18.75" x14ac:dyDescent="0.2">
      <c r="A10" s="39"/>
      <c r="B10" s="44" t="s">
        <v>51</v>
      </c>
      <c r="C10" s="39"/>
      <c r="F10" s="60" t="s">
        <v>95</v>
      </c>
      <c r="G10" s="95" t="s">
        <v>80</v>
      </c>
      <c r="H10" s="96"/>
      <c r="I10" s="62">
        <f>'[1]2026 ССР О 2.1.5-'!J36</f>
        <v>0</v>
      </c>
      <c r="J10" s="62"/>
      <c r="K10" s="62"/>
      <c r="L10" s="62"/>
      <c r="M10" s="65"/>
      <c r="N10" s="63" t="s">
        <v>75</v>
      </c>
    </row>
    <row r="11" spans="1:14" ht="18.75" x14ac:dyDescent="0.2">
      <c r="A11" s="39"/>
      <c r="B11" s="39"/>
      <c r="C11" s="39"/>
      <c r="F11" s="60" t="s">
        <v>96</v>
      </c>
      <c r="G11" s="95" t="s">
        <v>81</v>
      </c>
      <c r="H11" s="96"/>
      <c r="I11" s="62">
        <f>'[1]2027 ССР О 2.1.5-'!J36</f>
        <v>0</v>
      </c>
      <c r="J11" s="62"/>
      <c r="K11" s="62"/>
      <c r="L11" s="62"/>
      <c r="M11" s="65"/>
      <c r="N11" s="63" t="s">
        <v>75</v>
      </c>
    </row>
    <row r="12" spans="1:14" ht="18.75" x14ac:dyDescent="0.2">
      <c r="A12" s="45"/>
      <c r="B12" s="78" t="s">
        <v>52</v>
      </c>
      <c r="C12" s="78"/>
      <c r="F12" s="60" t="s">
        <v>97</v>
      </c>
      <c r="G12" s="95" t="s">
        <v>82</v>
      </c>
      <c r="H12" s="96"/>
      <c r="I12" s="62">
        <v>0</v>
      </c>
      <c r="J12" s="62"/>
      <c r="K12" s="62"/>
      <c r="L12" s="62"/>
      <c r="M12" s="65"/>
      <c r="N12" s="63" t="s">
        <v>75</v>
      </c>
    </row>
    <row r="13" spans="1:14" x14ac:dyDescent="0.2">
      <c r="A13" s="39"/>
      <c r="B13" s="39"/>
      <c r="C13" s="39"/>
      <c r="F13" s="60"/>
      <c r="G13" s="95" t="s">
        <v>83</v>
      </c>
      <c r="H13" s="96"/>
      <c r="I13" s="62">
        <v>0</v>
      </c>
      <c r="J13" s="62"/>
      <c r="K13" s="62"/>
      <c r="L13" s="62"/>
      <c r="M13" s="62"/>
      <c r="N13" s="63" t="s">
        <v>75</v>
      </c>
    </row>
    <row r="14" spans="1:14" ht="58.5" customHeight="1" x14ac:dyDescent="0.2">
      <c r="A14" s="39"/>
      <c r="B14" s="79" t="s">
        <v>10</v>
      </c>
      <c r="C14" s="79"/>
      <c r="F14" s="58" t="s">
        <v>98</v>
      </c>
      <c r="G14" s="98" t="s">
        <v>84</v>
      </c>
      <c r="H14" s="99"/>
      <c r="I14" s="66">
        <f>SUM(I9:I13)</f>
        <v>0</v>
      </c>
      <c r="J14" s="66">
        <f>SUM(J9:J13)</f>
        <v>134.80520000000001</v>
      </c>
      <c r="K14" s="66">
        <f>SUM(K9:K13)</f>
        <v>346.92903000000001</v>
      </c>
      <c r="L14" s="66">
        <f>'ССР 2025'!G38</f>
        <v>15.164099999999999</v>
      </c>
      <c r="M14" s="66">
        <f>SUM(M9:M13)</f>
        <v>496.89833000000004</v>
      </c>
      <c r="N14" s="63" t="s">
        <v>75</v>
      </c>
    </row>
    <row r="15" spans="1:14" x14ac:dyDescent="0.2">
      <c r="A15" s="41"/>
      <c r="B15" s="80" t="s">
        <v>11</v>
      </c>
      <c r="C15" s="80"/>
      <c r="F15" s="60" t="s">
        <v>99</v>
      </c>
      <c r="G15" s="93" t="s">
        <v>85</v>
      </c>
      <c r="H15" s="97"/>
      <c r="I15" s="97"/>
      <c r="J15" s="97"/>
      <c r="K15" s="94"/>
      <c r="L15" s="59"/>
      <c r="M15" s="59"/>
      <c r="N15" s="64"/>
    </row>
    <row r="16" spans="1:14" x14ac:dyDescent="0.2">
      <c r="A16" s="39"/>
      <c r="B16" s="39"/>
      <c r="C16" s="39"/>
      <c r="F16" s="60" t="s">
        <v>100</v>
      </c>
      <c r="G16" s="100" t="s">
        <v>79</v>
      </c>
      <c r="H16" s="100"/>
      <c r="I16" s="62">
        <f>I9*$N$16/100</f>
        <v>0</v>
      </c>
      <c r="J16" s="62">
        <f>J9*$N$16/100</f>
        <v>145.3200056</v>
      </c>
      <c r="K16" s="62">
        <f t="shared" ref="K16:L16" si="0">K9*$N$16/100</f>
        <v>373.98949434000002</v>
      </c>
      <c r="L16" s="62">
        <f t="shared" si="0"/>
        <v>16.346899799999999</v>
      </c>
      <c r="M16" s="62">
        <f>SUM(I16:L16)</f>
        <v>535.65639973999998</v>
      </c>
      <c r="N16" s="67">
        <v>107.8</v>
      </c>
    </row>
    <row r="17" spans="1:14" x14ac:dyDescent="0.2">
      <c r="A17" s="39"/>
      <c r="B17" s="39"/>
      <c r="C17" s="39"/>
      <c r="F17" s="60" t="s">
        <v>101</v>
      </c>
      <c r="G17" s="100" t="s">
        <v>80</v>
      </c>
      <c r="H17" s="100"/>
      <c r="I17" s="62"/>
      <c r="J17" s="62"/>
      <c r="K17" s="62"/>
      <c r="L17" s="62"/>
      <c r="M17" s="62"/>
      <c r="N17" s="67">
        <v>105.3</v>
      </c>
    </row>
    <row r="18" spans="1:14" ht="28.5" x14ac:dyDescent="0.2">
      <c r="A18" s="46" t="s">
        <v>12</v>
      </c>
      <c r="B18" s="47" t="s">
        <v>53</v>
      </c>
      <c r="C18" s="48" t="s">
        <v>54</v>
      </c>
      <c r="F18" s="60" t="s">
        <v>102</v>
      </c>
      <c r="G18" s="100" t="s">
        <v>81</v>
      </c>
      <c r="H18" s="100"/>
      <c r="I18" s="62"/>
      <c r="J18" s="62"/>
      <c r="K18" s="62"/>
      <c r="L18" s="62"/>
      <c r="M18" s="62"/>
      <c r="N18" s="67">
        <v>104.4</v>
      </c>
    </row>
    <row r="19" spans="1:14" x14ac:dyDescent="0.2">
      <c r="A19" s="46">
        <v>1</v>
      </c>
      <c r="B19" s="47">
        <v>2</v>
      </c>
      <c r="C19" s="49">
        <v>3</v>
      </c>
      <c r="F19" s="60" t="s">
        <v>103</v>
      </c>
      <c r="G19" s="100" t="s">
        <v>82</v>
      </c>
      <c r="H19" s="100"/>
      <c r="I19" s="62"/>
      <c r="J19" s="62"/>
      <c r="K19" s="62"/>
      <c r="L19" s="62"/>
      <c r="M19" s="62"/>
      <c r="N19" s="67">
        <v>104.4</v>
      </c>
    </row>
    <row r="20" spans="1:14" x14ac:dyDescent="0.2">
      <c r="A20" s="50">
        <v>1</v>
      </c>
      <c r="B20" s="51" t="s">
        <v>55</v>
      </c>
      <c r="C20" s="74">
        <v>496.89832999999999</v>
      </c>
      <c r="F20" s="68"/>
      <c r="G20" s="100" t="s">
        <v>83</v>
      </c>
      <c r="H20" s="100"/>
      <c r="I20" s="62"/>
      <c r="J20" s="62"/>
      <c r="K20" s="62"/>
      <c r="L20" s="62"/>
      <c r="M20" s="62"/>
      <c r="N20" s="67">
        <v>104.4</v>
      </c>
    </row>
    <row r="21" spans="1:14" x14ac:dyDescent="0.2">
      <c r="A21" s="50">
        <v>1.1000000000000001</v>
      </c>
      <c r="B21" s="51" t="s">
        <v>56</v>
      </c>
      <c r="C21" s="52">
        <v>134.80520000000001</v>
      </c>
      <c r="E21" s="55"/>
      <c r="F21" s="58" t="s">
        <v>104</v>
      </c>
      <c r="G21" s="101" t="s">
        <v>84</v>
      </c>
      <c r="H21" s="101"/>
      <c r="I21" s="66">
        <f>SUM(I16:I20)</f>
        <v>0</v>
      </c>
      <c r="J21" s="66">
        <f t="shared" ref="J21:L21" si="1">SUM(J16:J20)</f>
        <v>145.3200056</v>
      </c>
      <c r="K21" s="66">
        <f t="shared" si="1"/>
        <v>373.98949434000002</v>
      </c>
      <c r="L21" s="66">
        <f t="shared" si="1"/>
        <v>16.346899799999999</v>
      </c>
      <c r="M21" s="66">
        <f>SUM(M16:M20)</f>
        <v>535.65639973999998</v>
      </c>
      <c r="N21" s="69"/>
    </row>
    <row r="22" spans="1:14" x14ac:dyDescent="0.2">
      <c r="A22" s="50">
        <v>1.2</v>
      </c>
      <c r="B22" s="51" t="s">
        <v>57</v>
      </c>
      <c r="C22" s="53">
        <v>346.92903000000001</v>
      </c>
      <c r="E22" s="55"/>
      <c r="F22" s="60" t="s">
        <v>105</v>
      </c>
      <c r="G22" s="93" t="s">
        <v>88</v>
      </c>
      <c r="H22" s="97"/>
      <c r="I22" s="97"/>
      <c r="J22" s="97"/>
      <c r="K22" s="94"/>
      <c r="L22" s="62"/>
      <c r="M22" s="62"/>
      <c r="N22" s="69"/>
    </row>
    <row r="23" spans="1:14" x14ac:dyDescent="0.2">
      <c r="A23" s="50">
        <v>1.3</v>
      </c>
      <c r="B23" s="51" t="s">
        <v>58</v>
      </c>
      <c r="C23" s="53">
        <v>15.164099999999999</v>
      </c>
      <c r="E23" s="55"/>
      <c r="F23" s="60" t="s">
        <v>106</v>
      </c>
      <c r="G23" s="100" t="s">
        <v>79</v>
      </c>
      <c r="H23" s="100"/>
      <c r="I23" s="62">
        <f>I9*$N$23/100*1.2</f>
        <v>0</v>
      </c>
      <c r="J23" s="62">
        <f t="shared" ref="J23:M23" si="2">J9*$N$23/100*1.2</f>
        <v>174.38400672</v>
      </c>
      <c r="K23" s="62">
        <f t="shared" si="2"/>
        <v>448.78739320800003</v>
      </c>
      <c r="L23" s="62">
        <f t="shared" si="2"/>
        <v>19.616279759999998</v>
      </c>
      <c r="M23" s="62">
        <f t="shared" si="2"/>
        <v>642.78767968800014</v>
      </c>
      <c r="N23" s="67">
        <v>107.8</v>
      </c>
    </row>
    <row r="24" spans="1:14" x14ac:dyDescent="0.2">
      <c r="A24" s="50">
        <v>2</v>
      </c>
      <c r="B24" s="51" t="s">
        <v>59</v>
      </c>
      <c r="C24" s="53">
        <v>596.27800000000002</v>
      </c>
      <c r="E24" s="55"/>
      <c r="F24" s="60" t="s">
        <v>107</v>
      </c>
      <c r="G24" s="100" t="s">
        <v>80</v>
      </c>
      <c r="H24" s="100"/>
      <c r="I24" s="62">
        <f t="shared" ref="I24:I27" si="3">I10*$N$23/100*1.2</f>
        <v>0</v>
      </c>
      <c r="J24" s="62">
        <f t="shared" ref="J24:L27" si="4">J10*$N$23/100</f>
        <v>0</v>
      </c>
      <c r="K24" s="62">
        <f t="shared" si="4"/>
        <v>0</v>
      </c>
      <c r="L24" s="62">
        <f t="shared" si="4"/>
        <v>0</v>
      </c>
      <c r="M24" s="62">
        <f>SUM(I24:L24)</f>
        <v>0</v>
      </c>
      <c r="N24" s="67">
        <v>105.3</v>
      </c>
    </row>
    <row r="25" spans="1:14" x14ac:dyDescent="0.2">
      <c r="A25" s="50">
        <v>2.1</v>
      </c>
      <c r="B25" s="51" t="s">
        <v>60</v>
      </c>
      <c r="C25" s="53">
        <v>99.379670000000004</v>
      </c>
      <c r="E25" s="55"/>
      <c r="F25" s="60" t="s">
        <v>108</v>
      </c>
      <c r="G25" s="100" t="s">
        <v>81</v>
      </c>
      <c r="H25" s="100"/>
      <c r="I25" s="62">
        <f t="shared" si="3"/>
        <v>0</v>
      </c>
      <c r="J25" s="62">
        <f t="shared" si="4"/>
        <v>0</v>
      </c>
      <c r="K25" s="62">
        <f t="shared" si="4"/>
        <v>0</v>
      </c>
      <c r="L25" s="62">
        <f t="shared" si="4"/>
        <v>0</v>
      </c>
      <c r="M25" s="62">
        <f t="shared" ref="M25:M27" si="5">SUM(I25:L25)</f>
        <v>0</v>
      </c>
      <c r="N25" s="67">
        <v>104.4</v>
      </c>
    </row>
    <row r="26" spans="1:14" ht="24" x14ac:dyDescent="0.2">
      <c r="A26" s="50">
        <v>3</v>
      </c>
      <c r="B26" s="51" t="s">
        <v>61</v>
      </c>
      <c r="C26" s="75">
        <v>642.78768400000001</v>
      </c>
      <c r="D26" s="76">
        <f>C26/1.2</f>
        <v>535.6564033333334</v>
      </c>
      <c r="F26" s="60" t="s">
        <v>109</v>
      </c>
      <c r="G26" s="100" t="s">
        <v>82</v>
      </c>
      <c r="H26" s="100"/>
      <c r="I26" s="62">
        <f t="shared" si="3"/>
        <v>0</v>
      </c>
      <c r="J26" s="62">
        <f t="shared" si="4"/>
        <v>0</v>
      </c>
      <c r="K26" s="62">
        <f t="shared" si="4"/>
        <v>0</v>
      </c>
      <c r="L26" s="62">
        <f t="shared" si="4"/>
        <v>0</v>
      </c>
      <c r="M26" s="62">
        <f t="shared" si="5"/>
        <v>0</v>
      </c>
      <c r="N26" s="67">
        <v>104.4</v>
      </c>
    </row>
    <row r="27" spans="1:14" x14ac:dyDescent="0.2">
      <c r="A27" s="39"/>
      <c r="C27" s="39"/>
      <c r="F27" s="60"/>
      <c r="G27" s="100" t="s">
        <v>83</v>
      </c>
      <c r="H27" s="100"/>
      <c r="I27" s="62">
        <f t="shared" si="3"/>
        <v>0</v>
      </c>
      <c r="J27" s="62">
        <f t="shared" si="4"/>
        <v>0</v>
      </c>
      <c r="K27" s="62">
        <f t="shared" si="4"/>
        <v>0</v>
      </c>
      <c r="L27" s="62">
        <f t="shared" si="4"/>
        <v>0</v>
      </c>
      <c r="M27" s="62">
        <f t="shared" si="5"/>
        <v>0</v>
      </c>
      <c r="N27" s="67">
        <v>104.4</v>
      </c>
    </row>
    <row r="28" spans="1:14" ht="25.5" customHeight="1" x14ac:dyDescent="0.2">
      <c r="A28" s="81" t="s">
        <v>62</v>
      </c>
      <c r="B28" s="81"/>
      <c r="C28" s="81"/>
      <c r="F28" s="70" t="s">
        <v>86</v>
      </c>
      <c r="G28" s="101" t="s">
        <v>84</v>
      </c>
      <c r="H28" s="101"/>
      <c r="I28" s="66">
        <f>SUM(I23:I27)</f>
        <v>0</v>
      </c>
      <c r="J28" s="66">
        <f t="shared" ref="J28:L28" si="6">SUM(J23:J27)</f>
        <v>174.38400672</v>
      </c>
      <c r="K28" s="66">
        <f t="shared" si="6"/>
        <v>448.78739320800003</v>
      </c>
      <c r="L28" s="66">
        <f t="shared" si="6"/>
        <v>19.616279759999998</v>
      </c>
      <c r="M28" s="66">
        <f>SUM(M23:M27)</f>
        <v>642.78767968800014</v>
      </c>
      <c r="N28" s="69"/>
    </row>
    <row r="29" spans="1:14" x14ac:dyDescent="0.2">
      <c r="F29" s="70" t="s">
        <v>87</v>
      </c>
      <c r="G29" s="102" t="s">
        <v>89</v>
      </c>
      <c r="H29" s="102"/>
      <c r="I29" s="71">
        <f>I21</f>
        <v>0</v>
      </c>
      <c r="J29" s="71">
        <f t="shared" ref="J29" si="7">J21</f>
        <v>145.3200056</v>
      </c>
      <c r="K29" s="71">
        <f>K21</f>
        <v>373.98949434000002</v>
      </c>
      <c r="L29" s="71">
        <f>L21</f>
        <v>16.346899799999999</v>
      </c>
      <c r="M29" s="71">
        <f>SUM(I29:L29)</f>
        <v>535.65639973999998</v>
      </c>
      <c r="N29" s="63" t="s">
        <v>75</v>
      </c>
    </row>
    <row r="30" spans="1:14" x14ac:dyDescent="0.25">
      <c r="G30" s="102" t="s">
        <v>90</v>
      </c>
      <c r="H30" s="102"/>
      <c r="I30" s="71">
        <f>I28</f>
        <v>0</v>
      </c>
      <c r="J30" s="71">
        <f t="shared" ref="J30:L30" si="8">J28</f>
        <v>174.38400672</v>
      </c>
      <c r="K30" s="71">
        <f t="shared" si="8"/>
        <v>448.78739320800003</v>
      </c>
      <c r="L30" s="71">
        <f t="shared" si="8"/>
        <v>19.616279759999998</v>
      </c>
      <c r="M30" s="71">
        <f>SUM(I30:L30)</f>
        <v>642.78767968800003</v>
      </c>
      <c r="N30" s="63" t="s">
        <v>75</v>
      </c>
    </row>
    <row r="31" spans="1:14" ht="15" customHeight="1" x14ac:dyDescent="0.25"/>
    <row r="32" spans="1:14" x14ac:dyDescent="0.25">
      <c r="C32" s="54"/>
    </row>
    <row r="34" spans="9:13" x14ac:dyDescent="0.25">
      <c r="I34" s="72"/>
      <c r="J34" s="72"/>
      <c r="K34" s="72"/>
      <c r="L34" s="72"/>
      <c r="M34" s="72"/>
    </row>
    <row r="35" spans="9:13" ht="15" customHeight="1" x14ac:dyDescent="0.25">
      <c r="I35" s="72"/>
      <c r="J35" s="72"/>
      <c r="K35" s="72"/>
      <c r="L35" s="72"/>
      <c r="M35" s="72"/>
    </row>
    <row r="36" spans="9:13" ht="15" customHeight="1" x14ac:dyDescent="0.25"/>
    <row r="37" spans="9:13" ht="14.25" customHeight="1" x14ac:dyDescent="0.25"/>
    <row r="39" spans="9:13" ht="14.25" customHeight="1" x14ac:dyDescent="0.25"/>
    <row r="41" spans="9:13" ht="14.25" customHeight="1" x14ac:dyDescent="0.25"/>
    <row r="43" spans="9:13" ht="14.25" customHeight="1" x14ac:dyDescent="0.25"/>
    <row r="44" spans="9:13" ht="15" customHeight="1" x14ac:dyDescent="0.25"/>
    <row r="45" spans="9:13" ht="15" customHeight="1" x14ac:dyDescent="0.25"/>
    <row r="46" spans="9:13" ht="15" customHeight="1" x14ac:dyDescent="0.25"/>
    <row r="47" spans="9:13" ht="15" customHeight="1" x14ac:dyDescent="0.25"/>
    <row r="48" spans="9:13" ht="15" customHeight="1" x14ac:dyDescent="0.25"/>
    <row r="49" spans="9:12" ht="15" customHeight="1" x14ac:dyDescent="0.25"/>
    <row r="50" spans="9:12" ht="15" customHeight="1" x14ac:dyDescent="0.25"/>
    <row r="51" spans="9:12" ht="15" customHeight="1" x14ac:dyDescent="0.25"/>
    <row r="52" spans="9:12" ht="15" customHeight="1" x14ac:dyDescent="0.25"/>
    <row r="54" spans="9:12" ht="14.25" customHeight="1" x14ac:dyDescent="0.25"/>
    <row r="61" spans="9:12" x14ac:dyDescent="0.25">
      <c r="I61" s="73"/>
      <c r="J61" s="73"/>
      <c r="K61" s="73"/>
      <c r="L61" s="73"/>
    </row>
  </sheetData>
  <mergeCells count="36">
    <mergeCell ref="G30:H30"/>
    <mergeCell ref="G25:H25"/>
    <mergeCell ref="G26:H26"/>
    <mergeCell ref="G27:H27"/>
    <mergeCell ref="G28:H28"/>
    <mergeCell ref="G29:H29"/>
    <mergeCell ref="G20:H20"/>
    <mergeCell ref="G21:H21"/>
    <mergeCell ref="G22:K22"/>
    <mergeCell ref="G23:H23"/>
    <mergeCell ref="G24:H24"/>
    <mergeCell ref="G15:K15"/>
    <mergeCell ref="G16:H16"/>
    <mergeCell ref="G17:H17"/>
    <mergeCell ref="G18:H18"/>
    <mergeCell ref="G19:H19"/>
    <mergeCell ref="G10:H10"/>
    <mergeCell ref="G11:H11"/>
    <mergeCell ref="G12:H12"/>
    <mergeCell ref="G13:H13"/>
    <mergeCell ref="G14:H14"/>
    <mergeCell ref="G5:H5"/>
    <mergeCell ref="G6:H6"/>
    <mergeCell ref="G7:H7"/>
    <mergeCell ref="G8:J8"/>
    <mergeCell ref="G9:H9"/>
    <mergeCell ref="G2:H3"/>
    <mergeCell ref="I2:L2"/>
    <mergeCell ref="M2:M3"/>
    <mergeCell ref="N2:N3"/>
    <mergeCell ref="G4:H4"/>
    <mergeCell ref="B12:C12"/>
    <mergeCell ref="B14:C14"/>
    <mergeCell ref="B15:C15"/>
    <mergeCell ref="A28:C28"/>
    <mergeCell ref="F1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opLeftCell="A7" zoomScaleNormal="100" workbookViewId="0">
      <selection activeCell="D32" sqref="D32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03" t="s">
        <v>2</v>
      </c>
      <c r="D4" s="103"/>
      <c r="E4" s="103"/>
      <c r="F4" s="103"/>
      <c r="G4" s="103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04" t="s">
        <v>4</v>
      </c>
      <c r="D5" s="104"/>
      <c r="E5" s="104"/>
      <c r="F5" s="104"/>
      <c r="G5" s="104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05"/>
      <c r="D10" s="105"/>
      <c r="E10" s="105"/>
      <c r="F10" s="105"/>
      <c r="G10" s="105"/>
      <c r="H10" s="6"/>
    </row>
    <row r="11" spans="1:20" customFormat="1" ht="11.25" customHeight="1" x14ac:dyDescent="0.25">
      <c r="A11" s="10"/>
      <c r="B11" s="10"/>
      <c r="C11" s="104" t="s">
        <v>8</v>
      </c>
      <c r="D11" s="104"/>
      <c r="E11" s="104"/>
      <c r="F11" s="104"/>
      <c r="G11" s="104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06" t="s">
        <v>9</v>
      </c>
      <c r="C13" s="106"/>
      <c r="D13" s="106"/>
      <c r="E13" s="106"/>
      <c r="F13" s="106"/>
      <c r="G13" s="106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23.25" x14ac:dyDescent="0.25">
      <c r="A15" s="12"/>
      <c r="B15" s="107" t="s">
        <v>10</v>
      </c>
      <c r="C15" s="107"/>
      <c r="D15" s="107"/>
      <c r="E15" s="107"/>
      <c r="F15" s="107"/>
      <c r="G15" s="107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08" t="s">
        <v>11</v>
      </c>
      <c r="C16" s="108"/>
      <c r="D16" s="108"/>
      <c r="E16" s="108"/>
      <c r="F16" s="108"/>
      <c r="G16" s="108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09" t="s">
        <v>49</v>
      </c>
      <c r="C18" s="109"/>
      <c r="D18" s="109"/>
      <c r="E18" s="109"/>
      <c r="F18" s="109"/>
      <c r="G18" s="109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10" t="s">
        <v>12</v>
      </c>
      <c r="B20" s="110" t="s">
        <v>13</v>
      </c>
      <c r="C20" s="113" t="s">
        <v>14</v>
      </c>
      <c r="D20" s="116" t="s">
        <v>15</v>
      </c>
      <c r="E20" s="116"/>
      <c r="F20" s="116"/>
      <c r="G20" s="116"/>
      <c r="H20" s="116" t="s">
        <v>16</v>
      </c>
    </row>
    <row r="21" spans="1:23" customFormat="1" ht="50.25" customHeight="1" x14ac:dyDescent="0.25">
      <c r="A21" s="111"/>
      <c r="B21" s="111"/>
      <c r="C21" s="114"/>
      <c r="D21" s="113" t="s">
        <v>17</v>
      </c>
      <c r="E21" s="113" t="s">
        <v>18</v>
      </c>
      <c r="F21" s="113" t="s">
        <v>19</v>
      </c>
      <c r="G21" s="117" t="s">
        <v>20</v>
      </c>
      <c r="H21" s="116"/>
    </row>
    <row r="22" spans="1:23" customFormat="1" ht="3.75" customHeight="1" x14ac:dyDescent="0.25">
      <c r="A22" s="112"/>
      <c r="B22" s="112"/>
      <c r="C22" s="115"/>
      <c r="D22" s="115"/>
      <c r="E22" s="115"/>
      <c r="F22" s="115"/>
      <c r="G22" s="118"/>
      <c r="H22" s="116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19" t="s">
        <v>21</v>
      </c>
      <c r="B24" s="120"/>
      <c r="C24" s="120"/>
      <c r="D24" s="120"/>
      <c r="E24" s="120"/>
      <c r="F24" s="120"/>
      <c r="G24" s="120"/>
      <c r="H24" s="121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49.69</v>
      </c>
      <c r="E25" s="23">
        <v>97.88</v>
      </c>
      <c r="F25" s="23">
        <v>379.78</v>
      </c>
      <c r="G25" s="24">
        <v>16.600000000000001</v>
      </c>
      <c r="H25" s="23">
        <v>543.95000000000005</v>
      </c>
      <c r="U25" s="20"/>
    </row>
    <row r="26" spans="1:23" customFormat="1" ht="15" hidden="1" x14ac:dyDescent="0.25">
      <c r="A26" s="21"/>
      <c r="B26" s="21" t="s">
        <v>22</v>
      </c>
      <c r="C26" s="25" t="s">
        <v>25</v>
      </c>
      <c r="D26" s="26">
        <v>0.91349999999999998</v>
      </c>
      <c r="E26" s="26">
        <v>0.91349999999999998</v>
      </c>
      <c r="F26" s="26">
        <v>0.91349999999999998</v>
      </c>
      <c r="G26" s="26">
        <v>0.91349999999999998</v>
      </c>
      <c r="H26" s="25"/>
      <c r="U26" s="20"/>
    </row>
    <row r="27" spans="1:23" customFormat="1" ht="22.5" x14ac:dyDescent="0.25">
      <c r="A27" s="21"/>
      <c r="B27" s="21"/>
      <c r="C27" s="25" t="s">
        <v>26</v>
      </c>
      <c r="D27" s="27">
        <v>45.391820000000003</v>
      </c>
      <c r="E27" s="27">
        <v>89.413380000000004</v>
      </c>
      <c r="F27" s="27">
        <v>346.92903000000001</v>
      </c>
      <c r="G27" s="26">
        <v>15.164099999999999</v>
      </c>
      <c r="H27" s="27">
        <v>496.89832999999999</v>
      </c>
      <c r="U27" s="20"/>
    </row>
    <row r="28" spans="1:23" customFormat="1" ht="23.25" x14ac:dyDescent="0.25">
      <c r="A28" s="28"/>
      <c r="B28" s="122" t="s">
        <v>27</v>
      </c>
      <c r="C28" s="123"/>
      <c r="D28" s="29">
        <v>45.391820000000003</v>
      </c>
      <c r="E28" s="29">
        <v>89.413380000000004</v>
      </c>
      <c r="F28" s="30">
        <v>346.92903000000001</v>
      </c>
      <c r="G28" s="31">
        <v>15.164099999999999</v>
      </c>
      <c r="H28" s="30">
        <v>496.89832999999999</v>
      </c>
      <c r="U28" s="20"/>
      <c r="V28" s="32" t="s">
        <v>27</v>
      </c>
    </row>
    <row r="29" spans="1:23" customFormat="1" ht="15" x14ac:dyDescent="0.25">
      <c r="A29" s="119" t="s">
        <v>28</v>
      </c>
      <c r="B29" s="120"/>
      <c r="C29" s="120"/>
      <c r="D29" s="120"/>
      <c r="E29" s="120"/>
      <c r="F29" s="120"/>
      <c r="G29" s="120"/>
      <c r="H29" s="121"/>
      <c r="U29" s="20" t="s">
        <v>28</v>
      </c>
      <c r="V29" s="32"/>
    </row>
    <row r="30" spans="1:23" customFormat="1" ht="15" x14ac:dyDescent="0.25">
      <c r="A30" s="28"/>
      <c r="B30" s="124" t="s">
        <v>29</v>
      </c>
      <c r="C30" s="125"/>
      <c r="D30" s="29">
        <v>45.391820000000003</v>
      </c>
      <c r="E30" s="29">
        <v>89.413380000000004</v>
      </c>
      <c r="F30" s="30">
        <v>346.92903000000001</v>
      </c>
      <c r="G30" s="31">
        <v>15.164099999999999</v>
      </c>
      <c r="H30" s="30">
        <v>496.89832999999999</v>
      </c>
      <c r="U30" s="20"/>
      <c r="V30" s="32"/>
      <c r="W30" s="33" t="s">
        <v>29</v>
      </c>
    </row>
    <row r="31" spans="1:23" customFormat="1" ht="15" x14ac:dyDescent="0.25">
      <c r="A31" s="119" t="s">
        <v>30</v>
      </c>
      <c r="B31" s="120"/>
      <c r="C31" s="120"/>
      <c r="D31" s="120"/>
      <c r="E31" s="120"/>
      <c r="F31" s="120"/>
      <c r="G31" s="120"/>
      <c r="H31" s="121"/>
      <c r="U31" s="20" t="s">
        <v>30</v>
      </c>
      <c r="V31" s="32"/>
      <c r="W31" s="33"/>
    </row>
    <row r="32" spans="1:23" customFormat="1" ht="15" x14ac:dyDescent="0.25">
      <c r="A32" s="28"/>
      <c r="B32" s="124" t="s">
        <v>31</v>
      </c>
      <c r="C32" s="125"/>
      <c r="D32" s="29">
        <v>45.391820000000003</v>
      </c>
      <c r="E32" s="29">
        <v>89.413380000000004</v>
      </c>
      <c r="F32" s="30">
        <v>346.92903000000001</v>
      </c>
      <c r="G32" s="31">
        <v>15.164099999999999</v>
      </c>
      <c r="H32" s="30">
        <v>496.89832999999999</v>
      </c>
      <c r="U32" s="20"/>
      <c r="V32" s="32"/>
      <c r="W32" s="33" t="s">
        <v>31</v>
      </c>
    </row>
    <row r="33" spans="1:23" customFormat="1" ht="15" x14ac:dyDescent="0.25">
      <c r="A33" s="119" t="s">
        <v>32</v>
      </c>
      <c r="B33" s="120"/>
      <c r="C33" s="120"/>
      <c r="D33" s="120"/>
      <c r="E33" s="120"/>
      <c r="F33" s="120"/>
      <c r="G33" s="120"/>
      <c r="H33" s="121"/>
      <c r="U33" s="20" t="s">
        <v>32</v>
      </c>
      <c r="V33" s="32"/>
      <c r="W33" s="33"/>
    </row>
    <row r="34" spans="1:23" customFormat="1" ht="15" x14ac:dyDescent="0.25">
      <c r="A34" s="28"/>
      <c r="B34" s="122" t="s">
        <v>33</v>
      </c>
      <c r="C34" s="123"/>
      <c r="D34" s="34"/>
      <c r="E34" s="34"/>
      <c r="F34" s="35"/>
      <c r="G34" s="35"/>
      <c r="H34" s="35"/>
      <c r="U34" s="20"/>
      <c r="V34" s="32" t="s">
        <v>33</v>
      </c>
      <c r="W34" s="33"/>
    </row>
    <row r="35" spans="1:23" customFormat="1" ht="15" x14ac:dyDescent="0.25">
      <c r="A35" s="28"/>
      <c r="B35" s="124" t="s">
        <v>34</v>
      </c>
      <c r="C35" s="125"/>
      <c r="D35" s="29">
        <v>45.391820000000003</v>
      </c>
      <c r="E35" s="29">
        <v>89.413380000000004</v>
      </c>
      <c r="F35" s="30">
        <v>346.92903000000001</v>
      </c>
      <c r="G35" s="31">
        <v>15.164099999999999</v>
      </c>
      <c r="H35" s="30">
        <v>496.89832999999999</v>
      </c>
      <c r="U35" s="20"/>
      <c r="V35" s="32"/>
      <c r="W35" s="33" t="s">
        <v>34</v>
      </c>
    </row>
    <row r="36" spans="1:23" customFormat="1" ht="48.75" x14ac:dyDescent="0.25">
      <c r="A36" s="119" t="s">
        <v>35</v>
      </c>
      <c r="B36" s="120"/>
      <c r="C36" s="120"/>
      <c r="D36" s="120"/>
      <c r="E36" s="120"/>
      <c r="F36" s="120"/>
      <c r="G36" s="120"/>
      <c r="H36" s="121"/>
      <c r="U36" s="20" t="s">
        <v>35</v>
      </c>
      <c r="V36" s="32"/>
      <c r="W36" s="33"/>
    </row>
    <row r="37" spans="1:23" customFormat="1" ht="113.25" x14ac:dyDescent="0.25">
      <c r="A37" s="28"/>
      <c r="B37" s="122" t="s">
        <v>36</v>
      </c>
      <c r="C37" s="123"/>
      <c r="D37" s="34"/>
      <c r="E37" s="34"/>
      <c r="F37" s="35"/>
      <c r="G37" s="35"/>
      <c r="H37" s="35"/>
      <c r="U37" s="20"/>
      <c r="V37" s="32" t="s">
        <v>36</v>
      </c>
      <c r="W37" s="33"/>
    </row>
    <row r="38" spans="1:23" customFormat="1" ht="15" x14ac:dyDescent="0.25">
      <c r="A38" s="28"/>
      <c r="B38" s="124" t="s">
        <v>37</v>
      </c>
      <c r="C38" s="125"/>
      <c r="D38" s="29">
        <v>45.391820000000003</v>
      </c>
      <c r="E38" s="29">
        <v>89.413380000000004</v>
      </c>
      <c r="F38" s="30">
        <v>346.92903000000001</v>
      </c>
      <c r="G38" s="31">
        <v>15.164099999999999</v>
      </c>
      <c r="H38" s="30">
        <v>496.89832999999999</v>
      </c>
      <c r="U38" s="20"/>
      <c r="V38" s="32"/>
      <c r="W38" s="33" t="s">
        <v>37</v>
      </c>
    </row>
    <row r="39" spans="1:23" customFormat="1" ht="15" x14ac:dyDescent="0.25">
      <c r="A39" s="119" t="s">
        <v>38</v>
      </c>
      <c r="B39" s="120"/>
      <c r="C39" s="120"/>
      <c r="D39" s="120"/>
      <c r="E39" s="120"/>
      <c r="F39" s="120"/>
      <c r="G39" s="120"/>
      <c r="H39" s="121"/>
      <c r="U39" s="20" t="s">
        <v>38</v>
      </c>
      <c r="V39" s="32"/>
      <c r="W39" s="33"/>
    </row>
    <row r="40" spans="1:23" customFormat="1" ht="15" x14ac:dyDescent="0.25">
      <c r="A40" s="28"/>
      <c r="B40" s="124" t="s">
        <v>39</v>
      </c>
      <c r="C40" s="125"/>
      <c r="D40" s="29">
        <v>45.391820000000003</v>
      </c>
      <c r="E40" s="29">
        <v>89.413380000000004</v>
      </c>
      <c r="F40" s="30">
        <v>346.92903000000001</v>
      </c>
      <c r="G40" s="31">
        <v>15.164099999999999</v>
      </c>
      <c r="H40" s="30">
        <v>496.89832999999999</v>
      </c>
      <c r="U40" s="20"/>
      <c r="V40" s="32"/>
      <c r="W40" s="33" t="s">
        <v>39</v>
      </c>
    </row>
    <row r="41" spans="1:23" customFormat="1" ht="15" x14ac:dyDescent="0.25">
      <c r="A41" s="119" t="s">
        <v>40</v>
      </c>
      <c r="B41" s="120"/>
      <c r="C41" s="120"/>
      <c r="D41" s="120"/>
      <c r="E41" s="120"/>
      <c r="F41" s="120"/>
      <c r="G41" s="120"/>
      <c r="H41" s="121"/>
      <c r="U41" s="20" t="s">
        <v>40</v>
      </c>
      <c r="V41" s="32"/>
      <c r="W41" s="33"/>
    </row>
    <row r="42" spans="1:23" customFormat="1" ht="15" x14ac:dyDescent="0.25">
      <c r="A42" s="18" t="s">
        <v>22</v>
      </c>
      <c r="B42" s="21" t="s">
        <v>41</v>
      </c>
      <c r="C42" s="22" t="s">
        <v>42</v>
      </c>
      <c r="D42" s="27">
        <v>9.07836</v>
      </c>
      <c r="E42" s="27">
        <v>17.882680000000001</v>
      </c>
      <c r="F42" s="27">
        <v>69.385810000000006</v>
      </c>
      <c r="G42" s="27">
        <v>3.0328200000000001</v>
      </c>
      <c r="H42" s="27">
        <v>99.379670000000004</v>
      </c>
      <c r="U42" s="20"/>
      <c r="V42" s="32"/>
      <c r="W42" s="33"/>
    </row>
    <row r="43" spans="1:23" customFormat="1" ht="15" x14ac:dyDescent="0.25">
      <c r="A43" s="18"/>
      <c r="B43" s="21"/>
      <c r="C43" s="22"/>
      <c r="D43" s="25" t="s">
        <v>43</v>
      </c>
      <c r="E43" s="25" t="s">
        <v>44</v>
      </c>
      <c r="F43" s="25" t="s">
        <v>45</v>
      </c>
      <c r="G43" s="25" t="s">
        <v>46</v>
      </c>
      <c r="H43" s="25"/>
      <c r="U43" s="20"/>
      <c r="V43" s="32"/>
      <c r="W43" s="33"/>
    </row>
    <row r="44" spans="1:23" customFormat="1" ht="15" x14ac:dyDescent="0.25">
      <c r="A44" s="28"/>
      <c r="B44" s="122" t="s">
        <v>47</v>
      </c>
      <c r="C44" s="123"/>
      <c r="D44" s="29">
        <v>9.07836</v>
      </c>
      <c r="E44" s="29">
        <v>17.882680000000001</v>
      </c>
      <c r="F44" s="30">
        <v>69.385810000000006</v>
      </c>
      <c r="G44" s="30">
        <v>3.0328200000000001</v>
      </c>
      <c r="H44" s="30">
        <v>99.379670000000004</v>
      </c>
      <c r="U44" s="20"/>
      <c r="V44" s="32" t="s">
        <v>47</v>
      </c>
      <c r="W44" s="33"/>
    </row>
    <row r="45" spans="1:23" customFormat="1" ht="15" x14ac:dyDescent="0.25">
      <c r="A45" s="28"/>
      <c r="B45" s="124" t="s">
        <v>48</v>
      </c>
      <c r="C45" s="125"/>
      <c r="D45" s="29">
        <v>54.470179999999999</v>
      </c>
      <c r="E45" s="29">
        <v>107.29606</v>
      </c>
      <c r="F45" s="30">
        <v>416.31484</v>
      </c>
      <c r="G45" s="30">
        <v>18.196919999999999</v>
      </c>
      <c r="H45" s="36">
        <v>596.27800000000002</v>
      </c>
      <c r="U45" s="20"/>
      <c r="V45" s="32"/>
      <c r="W45" s="33" t="s">
        <v>48</v>
      </c>
    </row>
  </sheetData>
  <mergeCells count="34">
    <mergeCell ref="B44:C44"/>
    <mergeCell ref="B45:C45"/>
    <mergeCell ref="B37:C37"/>
    <mergeCell ref="B38:C38"/>
    <mergeCell ref="A39:H39"/>
    <mergeCell ref="B40:C40"/>
    <mergeCell ref="A41:H41"/>
    <mergeCell ref="B32:C32"/>
    <mergeCell ref="A33:H33"/>
    <mergeCell ref="B34:C34"/>
    <mergeCell ref="B35:C35"/>
    <mergeCell ref="A36:H36"/>
    <mergeCell ref="A24:H24"/>
    <mergeCell ref="B28:C28"/>
    <mergeCell ref="A29:H29"/>
    <mergeCell ref="B30:C30"/>
    <mergeCell ref="A31:H31"/>
    <mergeCell ref="H20:H22"/>
    <mergeCell ref="D21:D22"/>
    <mergeCell ref="E21:E22"/>
    <mergeCell ref="F21:F22"/>
    <mergeCell ref="G21:G22"/>
    <mergeCell ref="B15:G15"/>
    <mergeCell ref="B16:G16"/>
    <mergeCell ref="B18:G18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</vt:lpstr>
      <vt:lpstr>ССР 2025</vt:lpstr>
      <vt:lpstr>'ССР 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2025-09-08T07:07:14Z</cp:lastPrinted>
  <dcterms:created xsi:type="dcterms:W3CDTF">2020-09-30T08:50:27Z</dcterms:created>
  <dcterms:modified xsi:type="dcterms:W3CDTF">2025-09-17T02:44:20Z</dcterms:modified>
</cp:coreProperties>
</file>